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ilmissouri-my.sharepoint.com/personal/jacksonla_umsystem_edu/Documents/Desktop/Desktop 3-28/Website/FruitsandVeggies Project/New spreadsheets Sept 2025/"/>
    </mc:Choice>
  </mc:AlternateContent>
  <xr:revisionPtr revIDLastSave="75" documentId="8_{6E7C2E6E-7EC3-43B9-8BED-9E164A4BA0FA}" xr6:coauthVersionLast="47" xr6:coauthVersionMax="47" xr10:uidLastSave="{AB7BD42F-E571-47D2-AF59-E080ABAEB94E}"/>
  <bookViews>
    <workbookView xWindow="5064" yWindow="840" windowWidth="17328" windowHeight="10296" xr2:uid="{50691399-9F51-4DAE-88E6-4D51F075FBD5}"/>
  </bookViews>
  <sheets>
    <sheet name="Introduction" sheetId="3" r:id="rId1"/>
    <sheet name="Budget" sheetId="1" r:id="rId2"/>
  </sheets>
  <externalReferences>
    <externalReference r:id="rId3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acres">#REF!</definedName>
    <definedName name="Boom_Sprayer">#REF!</definedName>
    <definedName name="Boom_Sprayer_SP">#REF!</definedName>
    <definedName name="byyield">#REF!</definedName>
    <definedName name="Chisel_Plow">#REF!</definedName>
    <definedName name="Chisel_Plow_FD">#REF!</definedName>
    <definedName name="Comb_Disk_VRipper">#REF!</definedName>
    <definedName name="Comb_Fld_Cult_Incorp">#REF!</definedName>
    <definedName name="Combine_Size">#REF!</definedName>
    <definedName name="Cornhead_Size">#REF!</definedName>
    <definedName name="crop">#REF!</definedName>
    <definedName name="cropnum">#REF!</definedName>
    <definedName name="Crops">#REF!</definedName>
    <definedName name="Cultivator">#REF!</definedName>
    <definedName name="Cultivator_HR">#REF!</definedName>
    <definedName name="customhire2">#REF!,#REF!</definedName>
    <definedName name="CustomImps">[1]!Table4[Activity]</definedName>
    <definedName name="Disc_Mower">#REF!</definedName>
    <definedName name="Disk">#REF!</definedName>
    <definedName name="Disk_Mower">#REF!</definedName>
    <definedName name="drying">#REF!,#REF!</definedName>
    <definedName name="Field_Cultivator">#REF!</definedName>
    <definedName name="Grain_Auger">#REF!</definedName>
    <definedName name="Graincart">#REF!</definedName>
    <definedName name="Grainhead_Size">#REF!</definedName>
    <definedName name="Harrow">#REF!</definedName>
    <definedName name="hauling">#REF!,#REF!</definedName>
    <definedName name="herbicide2">#REF!,#REF!</definedName>
    <definedName name="Implementlist">#REF!</definedName>
    <definedName name="Implements">#REF!</definedName>
    <definedName name="Implements7">#REF!</definedName>
    <definedName name="ImplSel">#REF!</definedName>
    <definedName name="import">#REF!</definedName>
    <definedName name="income">#REF!</definedName>
    <definedName name="insecticide2">#REF!,#REF!</definedName>
    <definedName name="Irrigation">#REF!</definedName>
    <definedName name="irrigation2">#REF!</definedName>
    <definedName name="lease_arrangement">#REF!</definedName>
    <definedName name="leasenum">#REF!</definedName>
    <definedName name="mdbvalues">#REF!,#REF!,#REF!,#REF!</definedName>
    <definedName name="Moldboard_Plow">#REF!</definedName>
    <definedName name="NoTill_Drill">#REF!</definedName>
    <definedName name="NoTill_Planter">#REF!</definedName>
    <definedName name="Passes">#REF!,#REF!,#REF!,#REF!</definedName>
    <definedName name="Planter">#REF!</definedName>
    <definedName name="postharvest">#REF!,#REF!,#REF!</definedName>
    <definedName name="Power">#REF!</definedName>
    <definedName name="Power_Size">#REF!</definedName>
    <definedName name="Powerlist">#REF!</definedName>
    <definedName name="PowerSel">#REF!</definedName>
    <definedName name="Presswheel_Drill">#REF!</definedName>
    <definedName name="Primary_Units">#REF!</definedName>
    <definedName name="primyield">#REF!</definedName>
    <definedName name="_xlnm.Print_Area" localSheetId="1">Budget!#REF!,Budget!$B$2:$I$21</definedName>
    <definedName name="PUAlloc">#REF!</definedName>
    <definedName name="PUMiles">#REF!</definedName>
    <definedName name="rental">#REF!,#REF!,#REF!,#REF!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ller_Bar_Rake">#REF!</definedName>
    <definedName name="Round_Baler_Tie">#REF!</definedName>
    <definedName name="seed2">#REF!,#REF!,#REF!</definedName>
    <definedName name="SemiAlloc">#REF!</definedName>
    <definedName name="SemiMiles">#REF!</definedName>
    <definedName name="Silage_Wrapper">#REF!</definedName>
    <definedName name="Soybeanhead_Size">#REF!</definedName>
    <definedName name="SplitRow_Planter">#REF!</definedName>
    <definedName name="storage">#REF!,#REF!</definedName>
    <definedName name="Swather_Mower_Conditioner">#REF!</definedName>
    <definedName name="Tandem_Disk">#REF!</definedName>
    <definedName name="TenWheelAlloc">#REF!</definedName>
    <definedName name="TenWheelMiles">#REF!</definedName>
    <definedName name="VRipper">#REF!</definedName>
    <definedName name="Wheel_Rake">#REF!</definedName>
    <definedName name="wrn.all." hidden="1">{"detail",#N/A,FALSE,"Trac_Table";"tractable",#N/A,FALSE,"Trac_Table";"sensitivity",#N/A,FALSE,"Trac_Table"}</definedName>
    <definedName name="ww">[1]!Table4[Activity]</definedName>
    <definedName name="yiel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F18" i="1"/>
  <c r="D18" i="1"/>
  <c r="G7" i="1"/>
  <c r="I7" i="1" s="1"/>
  <c r="G8" i="1"/>
  <c r="I8" i="1" s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6" i="1"/>
  <c r="I6" i="1" s="1"/>
  <c r="G18" i="1" l="1"/>
  <c r="I18" i="1"/>
  <c r="D21" i="1" l="1"/>
  <c r="D20" i="1"/>
</calcChain>
</file>

<file path=xl/sharedStrings.xml><?xml version="1.0" encoding="utf-8"?>
<sst xmlns="http://schemas.openxmlformats.org/spreadsheetml/2006/main" count="33" uniqueCount="32">
  <si>
    <t>Updated: 1/2025</t>
  </si>
  <si>
    <t>This worksheet is for educational purposes only and the user assumes all risks associated with its use.</t>
  </si>
  <si>
    <t>Unit</t>
  </si>
  <si>
    <t>Labor</t>
  </si>
  <si>
    <t>Developed by: Peter Zimmel, FAPRI</t>
  </si>
  <si>
    <t>Component</t>
  </si>
  <si>
    <t>Machinery</t>
  </si>
  <si>
    <t>Materials</t>
  </si>
  <si>
    <t>Site evaluation and soil preparation</t>
  </si>
  <si>
    <t>Trenching and laying water pipes</t>
  </si>
  <si>
    <t>Inserting poles and setting posts</t>
  </si>
  <si>
    <t>Assembling the frame</t>
  </si>
  <si>
    <t>Treating and setting baseboards</t>
  </si>
  <si>
    <t>End and sidewall installation</t>
  </si>
  <si>
    <t>Pulling plastic</t>
  </si>
  <si>
    <t>Channel lock installation</t>
  </si>
  <si>
    <t>Shutter vents</t>
  </si>
  <si>
    <t>Trellis purlin installation</t>
  </si>
  <si>
    <t>Electrical</t>
  </si>
  <si>
    <t>Miscellaneous hardware and tools</t>
  </si>
  <si>
    <t>Total cost</t>
  </si>
  <si>
    <t>Useful life</t>
  </si>
  <si>
    <t>10-year cost</t>
  </si>
  <si>
    <t>Cost per square foot</t>
  </si>
  <si>
    <t>square feet</t>
  </si>
  <si>
    <t>Value</t>
  </si>
  <si>
    <t>High tunnel size (total area)</t>
  </si>
  <si>
    <t>Cost per month</t>
  </si>
  <si>
    <t>High Tunnel Construction Cost Estimator</t>
  </si>
  <si>
    <t>Adapted from Kansas high tunnel budgets developed by Tom Buller, Dr. Cary Rivard, and Kimberly Oxley.</t>
  </si>
  <si>
    <t>Develop a customized high tunnel estimate by adjusting the assumptions in gray cells to your costs. Reports cost per month and square foot.</t>
  </si>
  <si>
    <t>High Tunnel Construction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</si>
</sst>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18">
    <font>
      <sz val="11"/>
      <color theme="1"/>
      <name val="Aptos"/>
      <family val="2"/>
      <scheme val="minor"/>
    </font>
    <font>
      <sz val="11"/>
      <color theme="1"/>
      <name val="Aptos"/>
      <family val="2"/>
      <scheme val="minor"/>
    </font>
    <font>
      <sz val="11"/>
      <color theme="1"/>
      <name val="Palatino Linotype"/>
      <family val="1"/>
    </font>
    <font>
      <b/>
      <sz val="11"/>
      <color theme="1"/>
      <name val="Aptos"/>
      <family val="2"/>
      <scheme val="minor"/>
    </font>
    <font>
      <b/>
      <sz val="12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rgb="FF3F3F3F"/>
      <name val="Aptos"/>
      <family val="2"/>
      <scheme val="minor"/>
    </font>
    <font>
      <sz val="11"/>
      <color theme="1"/>
      <name val="Segoe UI"/>
      <family val="2"/>
    </font>
    <font>
      <b/>
      <sz val="14"/>
      <color rgb="FFF1B82D"/>
      <name val="Aptos"/>
      <family val="2"/>
      <scheme val="minor"/>
    </font>
    <font>
      <sz val="12"/>
      <color theme="1"/>
      <name val="Aptos"/>
      <family val="2"/>
      <scheme val="minor"/>
    </font>
    <font>
      <b/>
      <sz val="12"/>
      <color rgb="FF3F3F3F"/>
      <name val="Aptos"/>
      <family val="2"/>
      <scheme val="minor"/>
    </font>
    <font>
      <sz val="12"/>
      <color theme="1"/>
      <name val="Palatino Linotype"/>
      <family val="1"/>
    </font>
    <font>
      <sz val="12"/>
      <name val="Aptos"/>
      <family val="2"/>
      <scheme val="minor"/>
    </font>
    <font>
      <b/>
      <sz val="16"/>
      <color rgb="FFF1B82D"/>
      <name val="Aptos Black"/>
      <family val="2"/>
      <scheme val="major"/>
    </font>
    <font>
      <sz val="10"/>
      <name val="TimesNewRomanPS"/>
    </font>
    <font>
      <i/>
      <sz val="10"/>
      <color theme="1"/>
      <name val="Aptos"/>
      <family val="2"/>
      <scheme val="minor"/>
    </font>
    <font>
      <u/>
      <sz val="12"/>
      <color theme="1"/>
      <name val="Aptos"/>
      <family val="2"/>
      <scheme val="minor"/>
    </font>
    <font>
      <b/>
      <sz val="16"/>
      <color rgb="FFFDB719"/>
      <name val="Aptos Black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2F2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6" fillId="4" borderId="3" applyNumberFormat="0" applyAlignment="0" applyProtection="0"/>
    <xf numFmtId="0" fontId="1" fillId="0" borderId="0"/>
    <xf numFmtId="0" fontId="14" fillId="0" borderId="0"/>
  </cellStyleXfs>
  <cellXfs count="55">
    <xf numFmtId="0" fontId="0" fillId="0" borderId="0" xfId="0"/>
    <xf numFmtId="164" fontId="9" fillId="2" borderId="0" xfId="0" applyNumberFormat="1" applyFont="1" applyFill="1" applyProtection="1">
      <protection locked="0"/>
    </xf>
    <xf numFmtId="164" fontId="9" fillId="2" borderId="0" xfId="1" applyNumberFormat="1" applyFont="1" applyFill="1" applyBorder="1" applyProtection="1">
      <protection locked="0"/>
    </xf>
    <xf numFmtId="3" fontId="9" fillId="2" borderId="0" xfId="0" applyNumberFormat="1" applyFont="1" applyFill="1" applyProtection="1">
      <protection locked="0"/>
    </xf>
    <xf numFmtId="164" fontId="9" fillId="2" borderId="0" xfId="0" applyNumberFormat="1" applyFont="1" applyFill="1" applyAlignment="1" applyProtection="1">
      <alignment horizontal="right"/>
      <protection locked="0"/>
    </xf>
    <xf numFmtId="0" fontId="12" fillId="2" borderId="0" xfId="4" applyFont="1" applyFill="1" applyAlignment="1" applyProtection="1">
      <alignment horizontal="left"/>
      <protection locked="0"/>
    </xf>
    <xf numFmtId="164" fontId="9" fillId="2" borderId="2" xfId="0" applyNumberFormat="1" applyFont="1" applyFill="1" applyBorder="1" applyProtection="1">
      <protection locked="0"/>
    </xf>
    <xf numFmtId="3" fontId="9" fillId="2" borderId="2" xfId="0" applyNumberFormat="1" applyFont="1" applyFill="1" applyBorder="1" applyProtection="1">
      <protection locked="0"/>
    </xf>
    <xf numFmtId="0" fontId="11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164" fontId="4" fillId="0" borderId="0" xfId="1" applyNumberFormat="1" applyFont="1" applyFill="1" applyBorder="1" applyProtection="1"/>
    <xf numFmtId="0" fontId="4" fillId="0" borderId="0" xfId="0" applyFont="1"/>
    <xf numFmtId="0" fontId="2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1" applyNumberFormat="1" applyFont="1" applyFill="1" applyBorder="1" applyProtection="1"/>
    <xf numFmtId="0" fontId="9" fillId="0" borderId="0" xfId="0" applyFont="1"/>
    <xf numFmtId="0" fontId="11" fillId="0" borderId="10" xfId="0" applyFont="1" applyBorder="1"/>
    <xf numFmtId="0" fontId="9" fillId="0" borderId="10" xfId="0" applyFont="1" applyBorder="1" applyAlignment="1">
      <alignment horizontal="right"/>
    </xf>
    <xf numFmtId="164" fontId="4" fillId="0" borderId="10" xfId="0" applyNumberFormat="1" applyFont="1" applyBorder="1"/>
    <xf numFmtId="0" fontId="9" fillId="0" borderId="2" xfId="0" applyFont="1" applyBorder="1"/>
    <xf numFmtId="0" fontId="9" fillId="0" borderId="2" xfId="0" applyFont="1" applyBorder="1" applyAlignment="1">
      <alignment horizontal="right"/>
    </xf>
    <xf numFmtId="164" fontId="4" fillId="0" borderId="2" xfId="0" applyNumberFormat="1" applyFont="1" applyBorder="1"/>
    <xf numFmtId="0" fontId="15" fillId="0" borderId="0" xfId="0" applyFont="1" applyAlignment="1">
      <alignment horizontal="right"/>
    </xf>
    <xf numFmtId="164" fontId="0" fillId="0" borderId="0" xfId="0" applyNumberFormat="1"/>
    <xf numFmtId="165" fontId="0" fillId="0" borderId="0" xfId="0" applyNumberFormat="1"/>
    <xf numFmtId="164" fontId="9" fillId="0" borderId="2" xfId="0" applyNumberFormat="1" applyFont="1" applyBorder="1"/>
    <xf numFmtId="164" fontId="9" fillId="0" borderId="2" xfId="1" applyNumberFormat="1" applyFont="1" applyFill="1" applyBorder="1" applyProtection="1"/>
    <xf numFmtId="0" fontId="16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indent="4"/>
    </xf>
    <xf numFmtId="0" fontId="8" fillId="3" borderId="4" xfId="0" applyFont="1" applyFill="1" applyBorder="1"/>
    <xf numFmtId="0" fontId="8" fillId="3" borderId="5" xfId="0" applyFont="1" applyFill="1" applyBorder="1"/>
    <xf numFmtId="0" fontId="13" fillId="3" borderId="4" xfId="3" applyFont="1" applyFill="1" applyBorder="1" applyAlignment="1">
      <alignment horizontal="center"/>
    </xf>
    <xf numFmtId="0" fontId="13" fillId="3" borderId="5" xfId="3" applyFont="1" applyFill="1" applyBorder="1" applyAlignment="1">
      <alignment horizontal="center"/>
    </xf>
    <xf numFmtId="0" fontId="13" fillId="3" borderId="6" xfId="3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0" fillId="0" borderId="0" xfId="0"/>
    <xf numFmtId="0" fontId="10" fillId="4" borderId="7" xfId="2" applyFont="1" applyBorder="1" applyAlignment="1">
      <alignment horizontal="center" wrapText="1"/>
    </xf>
    <xf numFmtId="0" fontId="10" fillId="4" borderId="8" xfId="2" applyFont="1" applyBorder="1" applyAlignment="1">
      <alignment horizontal="center" wrapText="1"/>
    </xf>
    <xf numFmtId="0" fontId="10" fillId="4" borderId="9" xfId="2" applyFont="1" applyBorder="1" applyAlignment="1">
      <alignment horizontal="center" wrapText="1"/>
    </xf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17" fillId="3" borderId="0" xfId="0" applyFont="1" applyFill="1" applyAlignment="1">
      <alignment horizontal="center" vertical="top"/>
    </xf>
    <xf numFmtId="0" fontId="9" fillId="2" borderId="10" xfId="0" applyFont="1" applyFill="1" applyBorder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2" fillId="2" borderId="0" xfId="4" applyFont="1" applyFill="1" applyAlignment="1" applyProtection="1">
      <alignment horizontal="left"/>
      <protection locked="0"/>
    </xf>
    <xf numFmtId="0" fontId="9" fillId="2" borderId="2" xfId="0" applyFont="1" applyFill="1" applyBorder="1" applyAlignment="1" applyProtection="1">
      <alignment horizontal="left"/>
      <protection locked="0"/>
    </xf>
  </cellXfs>
  <cellStyles count="5">
    <cellStyle name="Normal" xfId="0" builtinId="0"/>
    <cellStyle name="Normal 2" xfId="4" xr:uid="{138806ED-816B-4D53-BED9-1168E54DE5D2}"/>
    <cellStyle name="Normal 2 2" xfId="3" xr:uid="{B82EEC54-C959-4263-882E-61D78481713D}"/>
    <cellStyle name="Output" xfId="2" builtinId="21"/>
    <cellStyle name="Percent" xfId="1" builtinId="5"/>
  </cellStyles>
  <dxfs count="0"/>
  <tableStyles count="0" defaultTableStyle="TableStyleMedium2" defaultPivotStyle="PivotStyleLight16"/>
  <colors>
    <mruColors>
      <color rgb="FFFDB7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4</xdr:col>
      <xdr:colOff>9525</xdr:colOff>
      <xdr:row>7</xdr:row>
      <xdr:rowOff>129856</xdr:rowOff>
    </xdr:to>
    <xdr:pic>
      <xdr:nvPicPr>
        <xdr:cNvPr id="3" name="Picture 2" descr="University of Missouri - Extension and Food &amp; Agricultural Policy Research Institute">
          <a:extLst>
            <a:ext uri="{FF2B5EF4-FFF2-40B4-BE49-F238E27FC236}">
              <a16:creationId xmlns:a16="http://schemas.microsoft.com/office/drawing/2014/main" id="{88592480-FE63-4673-94EE-E8C172646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885825"/>
          <a:ext cx="2800350" cy="9490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ilmissouri-my.sharepoint.com/personal/milhollinr_umsystem_edu/Documents/Crops/Crop%20Budgets/2025/Forage/ForageBudgets%202025.xlsx" TargetMode="External"/><Relationship Id="rId1" Type="http://schemas.openxmlformats.org/officeDocument/2006/relationships/externalLinkPath" Target="/personal/milhollinr_umsystem_edu/Documents/Crops/Crop%20Budgets/2025/Forage/ForageBudget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tion"/>
      <sheetName val="Inputs"/>
      <sheetName val="Alfalfa Establishment"/>
      <sheetName val="Alfalfa Small Squares"/>
      <sheetName val="Alfalfa Baleage"/>
      <sheetName val="Corn Silage"/>
      <sheetName val="Pasture Establishment"/>
      <sheetName val="Mixed Hay"/>
      <sheetName val="Fescue Seed+Forage"/>
      <sheetName val="Equipment"/>
      <sheetName val="Machinery Input Tables"/>
      <sheetName val="Custom Hire"/>
      <sheetName val="ForageBudgets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Aptos Black"/>
        <a:ea typeface=""/>
        <a:cs typeface=""/>
      </a:majorFont>
      <a:minorFont>
        <a:latin typeface="Aptos"/>
        <a:ea typeface=""/>
        <a:cs typeface="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9F4B3-BEC6-433D-A8AA-F26AB248039B}">
  <sheetPr codeName="Sheet1">
    <pageSetUpPr fitToPage="1"/>
  </sheetPr>
  <dimension ref="A1:M25"/>
  <sheetViews>
    <sheetView showGridLines="0" tabSelected="1" workbookViewId="0"/>
  </sheetViews>
  <sheetFormatPr defaultColWidth="0" defaultRowHeight="16.5" customHeight="1" zeroHeight="1"/>
  <cols>
    <col min="1" max="1" width="2.8984375" style="34" customWidth="1"/>
    <col min="2" max="2" width="35.69921875" style="34" customWidth="1"/>
    <col min="3" max="3" width="25.59765625" style="34" customWidth="1"/>
    <col min="4" max="4" width="36.59765625" style="34" customWidth="1"/>
    <col min="5" max="5" width="3" style="34" customWidth="1"/>
    <col min="6" max="8" width="9" style="34" hidden="1" customWidth="1"/>
    <col min="9" max="13" width="0" style="34" hidden="1" customWidth="1"/>
    <col min="14" max="16384" width="9" style="34" hidden="1"/>
  </cols>
  <sheetData>
    <row r="1" spans="2:4" ht="17.399999999999999" thickBot="1">
      <c r="B1"/>
      <c r="C1"/>
      <c r="D1"/>
    </row>
    <row r="2" spans="2:4" ht="19.5" customHeight="1" thickBot="1">
      <c r="B2" s="40" t="s">
        <v>28</v>
      </c>
      <c r="C2" s="41"/>
      <c r="D2" s="42"/>
    </row>
    <row r="3" spans="2:4" ht="16.5" customHeight="1">
      <c r="B3" s="43" t="s">
        <v>0</v>
      </c>
      <c r="C3" s="43"/>
      <c r="D3" s="43"/>
    </row>
    <row r="4" spans="2:4" ht="16.8">
      <c r="B4" s="44"/>
      <c r="C4" s="44"/>
      <c r="D4" s="44"/>
    </row>
    <row r="5" spans="2:4" ht="16.8">
      <c r="B5" s="12" t="s">
        <v>4</v>
      </c>
      <c r="C5" s="17"/>
      <c r="D5" s="49"/>
    </row>
    <row r="6" spans="2:4" ht="32.1" customHeight="1">
      <c r="B6" s="48" t="s">
        <v>29</v>
      </c>
      <c r="C6" s="48"/>
      <c r="D6" s="49"/>
    </row>
    <row r="7" spans="2:4" ht="16.5" customHeight="1">
      <c r="B7" s="36"/>
      <c r="C7" s="36"/>
      <c r="D7" s="35"/>
    </row>
    <row r="8" spans="2:4" ht="16.5" customHeight="1">
      <c r="B8" s="37"/>
      <c r="C8"/>
      <c r="D8"/>
    </row>
    <row r="9" spans="2:4" ht="32.1" customHeight="1">
      <c r="B9" s="48" t="s">
        <v>30</v>
      </c>
      <c r="C9" s="48"/>
      <c r="D9" s="48"/>
    </row>
    <row r="10" spans="2:4" ht="16.5" customHeight="1">
      <c r="B10" s="17"/>
      <c r="C10" s="17"/>
      <c r="D10" s="17"/>
    </row>
    <row r="11" spans="2:4" ht="16.5" customHeight="1">
      <c r="B11" s="45" t="s">
        <v>1</v>
      </c>
      <c r="C11" s="46"/>
      <c r="D11" s="47"/>
    </row>
    <row r="12" spans="2:4" ht="17.399999999999999" thickBot="1">
      <c r="B12"/>
      <c r="C12"/>
      <c r="D12"/>
    </row>
    <row r="13" spans="2:4" ht="19.2" thickBot="1">
      <c r="B13" s="38"/>
      <c r="C13" s="39"/>
      <c r="D13" s="39"/>
    </row>
    <row r="14" spans="2:4" ht="16.8" hidden="1"/>
    <row r="15" spans="2:4" ht="16.8" hidden="1"/>
    <row r="16" spans="2:4" ht="16.8" hidden="1"/>
    <row r="17" ht="16.8" hidden="1"/>
    <row r="18" ht="16.8" hidden="1"/>
    <row r="19" ht="16.8" hidden="1"/>
    <row r="20" ht="16.8" hidden="1"/>
    <row r="21" ht="16.8" hidden="1"/>
    <row r="22" ht="16.8" hidden="1"/>
    <row r="23" ht="16.8" hidden="1"/>
    <row r="24" ht="16.8" hidden="1"/>
    <row r="25" ht="16.8" hidden="1"/>
  </sheetData>
  <sheetProtection sheet="1" objects="1" scenarios="1"/>
  <mergeCells count="8">
    <mergeCell ref="B13:D13"/>
    <mergeCell ref="B2:D2"/>
    <mergeCell ref="B3:D3"/>
    <mergeCell ref="B4:D4"/>
    <mergeCell ref="B11:D11"/>
    <mergeCell ref="B9:D9"/>
    <mergeCell ref="D5:D6"/>
    <mergeCell ref="B6:C6"/>
  </mergeCells>
  <pageMargins left="0.7" right="0.7" top="0.75" bottom="0.75" header="0.3" footer="0.3"/>
  <pageSetup scale="7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64766-5483-41F9-BAE9-B4AA5C1DA5B3}">
  <sheetPr codeName="Sheet2">
    <pageSetUpPr fitToPage="1"/>
  </sheetPr>
  <dimension ref="A1:K81"/>
  <sheetViews>
    <sheetView showGridLines="0" zoomScaleNormal="100" workbookViewId="0"/>
  </sheetViews>
  <sheetFormatPr defaultColWidth="0" defaultRowHeight="15.6" zeroHeight="1"/>
  <cols>
    <col min="1" max="1" width="3.09765625" style="13" customWidth="1"/>
    <col min="2" max="2" width="1.59765625" style="13" customWidth="1"/>
    <col min="3" max="3" width="30.8984375" style="13" customWidth="1"/>
    <col min="4" max="4" width="12.59765625" style="13" customWidth="1"/>
    <col min="5" max="5" width="11.59765625" style="13" customWidth="1"/>
    <col min="6" max="6" width="13" style="13" customWidth="1"/>
    <col min="7" max="7" width="12.59765625" style="13" customWidth="1"/>
    <col min="8" max="8" width="11.3984375" style="13" customWidth="1"/>
    <col min="9" max="9" width="12.19921875" style="13" customWidth="1"/>
    <col min="10" max="10" width="3.09765625" style="13" customWidth="1"/>
    <col min="11" max="11" width="10" style="13" hidden="1" customWidth="1"/>
    <col min="12" max="16384" width="9" style="13" hidden="1"/>
  </cols>
  <sheetData>
    <row r="1" spans="1:9" ht="21" customHeight="1">
      <c r="B1" s="50" t="s">
        <v>31</v>
      </c>
      <c r="C1" s="50"/>
      <c r="D1" s="50"/>
      <c r="E1" s="50"/>
      <c r="F1" s="50"/>
      <c r="G1" s="50"/>
      <c r="H1" s="50"/>
      <c r="I1" s="50"/>
    </row>
    <row r="2" spans="1:9" ht="15.9" customHeight="1">
      <c r="B2" s="30"/>
      <c r="C2" s="30"/>
      <c r="D2" s="30" t="s">
        <v>25</v>
      </c>
      <c r="E2" s="30" t="s">
        <v>2</v>
      </c>
      <c r="F2"/>
      <c r="G2"/>
      <c r="H2"/>
    </row>
    <row r="3" spans="1:9" ht="15.9" customHeight="1">
      <c r="B3" s="17" t="s">
        <v>26</v>
      </c>
      <c r="C3" s="17"/>
      <c r="D3" s="3">
        <v>2000</v>
      </c>
      <c r="E3" s="33" t="s">
        <v>24</v>
      </c>
      <c r="F3"/>
      <c r="G3"/>
      <c r="H3"/>
    </row>
    <row r="4" spans="1:9" ht="15.9" customHeight="1">
      <c r="B4" s="8"/>
      <c r="C4" s="29"/>
      <c r="D4" s="17"/>
      <c r="E4" s="17"/>
      <c r="F4" s="17"/>
      <c r="G4" s="17"/>
      <c r="H4" s="17"/>
      <c r="I4" s="8"/>
    </row>
    <row r="5" spans="1:9" ht="15.9" customHeight="1">
      <c r="B5" s="30" t="s">
        <v>5</v>
      </c>
      <c r="C5" s="30"/>
      <c r="D5" s="31" t="s">
        <v>3</v>
      </c>
      <c r="E5" s="31" t="s">
        <v>6</v>
      </c>
      <c r="F5" s="32" t="s">
        <v>7</v>
      </c>
      <c r="G5" s="32" t="s">
        <v>20</v>
      </c>
      <c r="H5" s="31" t="s">
        <v>21</v>
      </c>
      <c r="I5" s="31" t="s">
        <v>22</v>
      </c>
    </row>
    <row r="6" spans="1:9" ht="15.9" customHeight="1">
      <c r="B6" s="51" t="s">
        <v>8</v>
      </c>
      <c r="C6" s="51"/>
      <c r="D6" s="1">
        <v>393.2978984857732</v>
      </c>
      <c r="E6" s="1">
        <v>86.064129503346848</v>
      </c>
      <c r="F6" s="2">
        <v>0</v>
      </c>
      <c r="G6" s="16">
        <f>SUM(D6:F6)</f>
        <v>479.36202798912007</v>
      </c>
      <c r="H6" s="3">
        <v>10</v>
      </c>
      <c r="I6" s="15">
        <f>G6/(H6/10)</f>
        <v>479.36202798912007</v>
      </c>
    </row>
    <row r="7" spans="1:9" ht="15.9" customHeight="1">
      <c r="A7"/>
      <c r="B7" s="52" t="s">
        <v>9</v>
      </c>
      <c r="C7" s="52"/>
      <c r="D7" s="1">
        <v>17.849751209722509</v>
      </c>
      <c r="E7" s="1">
        <v>0</v>
      </c>
      <c r="F7" s="1">
        <v>133.34510624228753</v>
      </c>
      <c r="G7" s="16">
        <f t="shared" ref="G7:G18" si="0">SUM(D7:F7)</f>
        <v>151.19485745201004</v>
      </c>
      <c r="H7" s="3">
        <v>10</v>
      </c>
      <c r="I7" s="15">
        <f t="shared" ref="I7:I17" si="1">G7/(H7/10)</f>
        <v>151.19485745201004</v>
      </c>
    </row>
    <row r="8" spans="1:9" ht="15.9" customHeight="1">
      <c r="A8"/>
      <c r="B8" s="52" t="s">
        <v>10</v>
      </c>
      <c r="C8" s="52"/>
      <c r="D8" s="1">
        <v>356.89446221580391</v>
      </c>
      <c r="E8" s="1">
        <v>196.20403696654199</v>
      </c>
      <c r="F8" s="4">
        <v>281.62486438371127</v>
      </c>
      <c r="G8" s="16">
        <f t="shared" si="0"/>
        <v>834.72336356605717</v>
      </c>
      <c r="H8" s="3">
        <v>10</v>
      </c>
      <c r="I8" s="15">
        <f t="shared" si="1"/>
        <v>834.72336356605717</v>
      </c>
    </row>
    <row r="9" spans="1:9" ht="15.9" customHeight="1">
      <c r="A9"/>
      <c r="B9" s="52" t="s">
        <v>11</v>
      </c>
      <c r="C9" s="52"/>
      <c r="D9" s="1">
        <v>356.89446221580391</v>
      </c>
      <c r="E9" s="1">
        <v>0</v>
      </c>
      <c r="F9" s="1">
        <v>9399.2298488063643</v>
      </c>
      <c r="G9" s="16">
        <f t="shared" si="0"/>
        <v>9756.1243110221676</v>
      </c>
      <c r="H9" s="3">
        <v>10</v>
      </c>
      <c r="I9" s="15">
        <f t="shared" si="1"/>
        <v>9756.1243110221676</v>
      </c>
    </row>
    <row r="10" spans="1:9" ht="15.9" customHeight="1">
      <c r="A10"/>
      <c r="B10" s="52" t="s">
        <v>12</v>
      </c>
      <c r="C10" s="52"/>
      <c r="D10" s="1">
        <v>118.9648207386013</v>
      </c>
      <c r="E10" s="1">
        <v>0</v>
      </c>
      <c r="F10" s="1">
        <v>159.53408510827282</v>
      </c>
      <c r="G10" s="16">
        <f t="shared" si="0"/>
        <v>278.4989058468741</v>
      </c>
      <c r="H10" s="3">
        <v>10</v>
      </c>
      <c r="I10" s="15">
        <f t="shared" si="1"/>
        <v>278.4989058468741</v>
      </c>
    </row>
    <row r="11" spans="1:9" ht="15.9" customHeight="1">
      <c r="A11"/>
      <c r="B11" s="52" t="s">
        <v>13</v>
      </c>
      <c r="C11" s="52"/>
      <c r="D11" s="1">
        <v>594.82410369300646</v>
      </c>
      <c r="E11" s="1">
        <v>0</v>
      </c>
      <c r="F11" s="1">
        <v>449.37300803650896</v>
      </c>
      <c r="G11" s="16">
        <f t="shared" si="0"/>
        <v>1044.1971117295154</v>
      </c>
      <c r="H11" s="3">
        <v>10</v>
      </c>
      <c r="I11" s="15">
        <f t="shared" si="1"/>
        <v>1044.1971117295154</v>
      </c>
    </row>
    <row r="12" spans="1:9" ht="15.9" customHeight="1">
      <c r="A12"/>
      <c r="B12" s="52" t="s">
        <v>14</v>
      </c>
      <c r="C12" s="52"/>
      <c r="D12" s="1">
        <v>118.9648207386013</v>
      </c>
      <c r="E12" s="1">
        <v>0</v>
      </c>
      <c r="F12" s="1">
        <v>874.74389694940623</v>
      </c>
      <c r="G12" s="16">
        <f t="shared" si="0"/>
        <v>993.70871768800748</v>
      </c>
      <c r="H12" s="3">
        <v>3</v>
      </c>
      <c r="I12" s="15">
        <f t="shared" si="1"/>
        <v>3312.3623922933584</v>
      </c>
    </row>
    <row r="13" spans="1:9" ht="15.9" customHeight="1">
      <c r="A13"/>
      <c r="B13" s="52" t="s">
        <v>15</v>
      </c>
      <c r="C13" s="52"/>
      <c r="D13" s="1">
        <v>29.741205184650326</v>
      </c>
      <c r="E13" s="1">
        <v>0</v>
      </c>
      <c r="F13" s="1">
        <v>0</v>
      </c>
      <c r="G13" s="16">
        <f t="shared" si="0"/>
        <v>29.741205184650326</v>
      </c>
      <c r="H13" s="3">
        <v>10</v>
      </c>
      <c r="I13" s="15">
        <f t="shared" si="1"/>
        <v>29.741205184650326</v>
      </c>
    </row>
    <row r="14" spans="1:9" ht="15.9" customHeight="1">
      <c r="A14"/>
      <c r="B14" s="52" t="s">
        <v>16</v>
      </c>
      <c r="C14" s="52"/>
      <c r="D14" s="1">
        <v>0</v>
      </c>
      <c r="E14" s="4">
        <v>0</v>
      </c>
      <c r="F14" s="1">
        <v>816.0720502027998</v>
      </c>
      <c r="G14" s="16">
        <f t="shared" si="0"/>
        <v>816.0720502027998</v>
      </c>
      <c r="H14" s="3">
        <v>10</v>
      </c>
      <c r="I14" s="15">
        <f t="shared" si="1"/>
        <v>816.0720502027998</v>
      </c>
    </row>
    <row r="15" spans="1:9" ht="15.9" customHeight="1">
      <c r="A15"/>
      <c r="B15" s="5" t="s">
        <v>17</v>
      </c>
      <c r="C15" s="5"/>
      <c r="D15" s="1">
        <v>178.44723110790196</v>
      </c>
      <c r="E15" s="1">
        <v>0</v>
      </c>
      <c r="F15" s="1">
        <v>295.09272011418238</v>
      </c>
      <c r="G15" s="16">
        <f t="shared" si="0"/>
        <v>473.53995122208437</v>
      </c>
      <c r="H15" s="3">
        <v>10</v>
      </c>
      <c r="I15" s="15">
        <f t="shared" si="1"/>
        <v>473.53995122208437</v>
      </c>
    </row>
    <row r="16" spans="1:9" ht="15.9" customHeight="1">
      <c r="A16"/>
      <c r="B16" s="53" t="s">
        <v>18</v>
      </c>
      <c r="C16" s="53"/>
      <c r="D16" s="1">
        <v>146.51880288769411</v>
      </c>
      <c r="E16" s="1">
        <v>0</v>
      </c>
      <c r="F16" s="1">
        <v>0</v>
      </c>
      <c r="G16" s="16">
        <f t="shared" si="0"/>
        <v>146.51880288769411</v>
      </c>
      <c r="H16" s="3">
        <v>10</v>
      </c>
      <c r="I16" s="15">
        <f t="shared" si="1"/>
        <v>146.51880288769411</v>
      </c>
    </row>
    <row r="17" spans="1:9" ht="15.9" customHeight="1">
      <c r="A17"/>
      <c r="B17" s="54" t="s">
        <v>19</v>
      </c>
      <c r="C17" s="54"/>
      <c r="D17" s="6">
        <v>0</v>
      </c>
      <c r="E17" s="6">
        <v>0</v>
      </c>
      <c r="F17" s="6">
        <v>133.34510624228753</v>
      </c>
      <c r="G17" s="28">
        <f t="shared" si="0"/>
        <v>133.34510624228753</v>
      </c>
      <c r="H17" s="7">
        <v>10</v>
      </c>
      <c r="I17" s="27">
        <f t="shared" si="1"/>
        <v>133.34510624228753</v>
      </c>
    </row>
    <row r="18" spans="1:9" ht="15.9" customHeight="1">
      <c r="A18"/>
      <c r="B18" s="8"/>
      <c r="C18" s="9" t="s">
        <v>20</v>
      </c>
      <c r="D18" s="10">
        <f>SUM(D6:D17)</f>
        <v>2312.397558477559</v>
      </c>
      <c r="E18" s="10">
        <f t="shared" ref="E18:F18" si="2">SUM(E6:E17)</f>
        <v>282.26816646988885</v>
      </c>
      <c r="F18" s="10">
        <f t="shared" si="2"/>
        <v>12542.360686085822</v>
      </c>
      <c r="G18" s="11">
        <f t="shared" si="0"/>
        <v>15137.02641103327</v>
      </c>
      <c r="H18" s="12"/>
      <c r="I18" s="10">
        <f>SUM(I6:I17)</f>
        <v>17455.680085638614</v>
      </c>
    </row>
    <row r="19" spans="1:9" ht="15.9" customHeight="1">
      <c r="A19"/>
      <c r="B19" s="8"/>
      <c r="C19" s="14"/>
      <c r="D19" s="15"/>
      <c r="E19" s="15"/>
      <c r="F19" s="15"/>
      <c r="G19" s="16"/>
      <c r="H19" s="17"/>
      <c r="I19" s="15"/>
    </row>
    <row r="20" spans="1:9" ht="15.9" customHeight="1">
      <c r="A20"/>
      <c r="B20" s="18"/>
      <c r="C20" s="19" t="s">
        <v>27</v>
      </c>
      <c r="D20" s="20">
        <f>I18/(10*12)</f>
        <v>145.46400071365511</v>
      </c>
      <c r="E20" s="15"/>
      <c r="F20" s="15"/>
      <c r="G20" s="16"/>
      <c r="H20" s="17"/>
      <c r="I20" s="15"/>
    </row>
    <row r="21" spans="1:9" ht="15.9" customHeight="1">
      <c r="A21"/>
      <c r="B21" s="21"/>
      <c r="C21" s="22" t="s">
        <v>23</v>
      </c>
      <c r="D21" s="23">
        <f>I18/$D$3</f>
        <v>8.7278400428193077</v>
      </c>
      <c r="E21" s="15"/>
      <c r="F21" s="15"/>
      <c r="G21" s="15"/>
      <c r="H21" s="15"/>
    </row>
    <row r="22" spans="1:9" ht="15.9" hidden="1" customHeight="1">
      <c r="A22"/>
      <c r="D22" s="24"/>
      <c r="E22" s="24"/>
      <c r="F22" s="24"/>
      <c r="G22" s="24"/>
      <c r="H22" s="24"/>
    </row>
    <row r="23" spans="1:9" ht="15.9" hidden="1" customHeight="1">
      <c r="A23"/>
      <c r="C23"/>
      <c r="D23" s="25"/>
      <c r="E23"/>
      <c r="F23" s="26"/>
      <c r="G23" s="26"/>
      <c r="H23" s="26"/>
    </row>
    <row r="24" spans="1:9" ht="15.9" hidden="1" customHeight="1">
      <c r="A24"/>
    </row>
    <row r="25" spans="1:9" ht="15.9" hidden="1" customHeight="1">
      <c r="A25"/>
    </row>
    <row r="26" spans="1:9" ht="15.9" hidden="1" customHeight="1">
      <c r="A26"/>
    </row>
    <row r="27" spans="1:9" ht="15.9" hidden="1" customHeight="1">
      <c r="A27"/>
    </row>
    <row r="28" spans="1:9" ht="15.9" hidden="1" customHeight="1"/>
    <row r="81"/>
  </sheetData>
  <sheetProtection sheet="1" objects="1" scenarios="1"/>
  <mergeCells count="12">
    <mergeCell ref="B16:C16"/>
    <mergeCell ref="B17:C17"/>
    <mergeCell ref="B8:C8"/>
    <mergeCell ref="B9:C9"/>
    <mergeCell ref="B10:C10"/>
    <mergeCell ref="B11:C11"/>
    <mergeCell ref="B12:C12"/>
    <mergeCell ref="B1:I1"/>
    <mergeCell ref="B6:C6"/>
    <mergeCell ref="B7:C7"/>
    <mergeCell ref="B13:C13"/>
    <mergeCell ref="B14:C14"/>
  </mergeCells>
  <pageMargins left="0.7" right="0.7" top="0.75" bottom="0.75" header="0.3" footer="0.3"/>
  <pageSetup scale="8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eaba0f-363c-487a-9eab-504fb0ae0068">
      <Terms xmlns="http://schemas.microsoft.com/office/infopath/2007/PartnerControls"/>
    </lcf76f155ced4ddcb4097134ff3c332f>
    <TaxCatchAll xmlns="3cf54786-5cbe-4eed-9d82-be7bae57988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72BA2EC307A4F840456AFB3F4BF30" ma:contentTypeVersion="15" ma:contentTypeDescription="Create a new document." ma:contentTypeScope="" ma:versionID="e7135de11d12d073d7a6ede4b04666d3">
  <xsd:schema xmlns:xsd="http://www.w3.org/2001/XMLSchema" xmlns:xs="http://www.w3.org/2001/XMLSchema" xmlns:p="http://schemas.microsoft.com/office/2006/metadata/properties" xmlns:ns2="afeaba0f-363c-487a-9eab-504fb0ae0068" xmlns:ns3="3cf54786-5cbe-4eed-9d82-be7bae57988e" targetNamespace="http://schemas.microsoft.com/office/2006/metadata/properties" ma:root="true" ma:fieldsID="153500833204045ca796943900e2c449" ns2:_="" ns3:_="">
    <xsd:import namespace="afeaba0f-363c-487a-9eab-504fb0ae0068"/>
    <xsd:import namespace="3cf54786-5cbe-4eed-9d82-be7bae5798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aba0f-363c-487a-9eab-504fb0ae00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f54786-5cbe-4eed-9d82-be7bae57988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560828-92f4-433d-b2dd-f0bd0e5db71c}" ma:internalName="TaxCatchAll" ma:showField="CatchAllData" ma:web="3cf54786-5cbe-4eed-9d82-be7bae5798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3F0A06-9F9F-49EF-8C3D-05FBF50BAE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E28324-32A9-4154-8247-D3B1E0DB2445}">
  <ds:schemaRefs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3cf54786-5cbe-4eed-9d82-be7bae57988e"/>
    <ds:schemaRef ds:uri="http://schemas.microsoft.com/office/2006/documentManagement/types"/>
    <ds:schemaRef ds:uri="afeaba0f-363c-487a-9eab-504fb0ae0068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0C5FB2E-A975-4361-AC71-F1F257ACC2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eaba0f-363c-487a-9eab-504fb0ae0068"/>
    <ds:schemaRef ds:uri="3cf54786-5cbe-4eed-9d82-be7bae5798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Introduction</vt:lpstr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Kruse</dc:creator>
  <cp:keywords/>
  <dc:description/>
  <cp:lastModifiedBy>Jackson, Lauren</cp:lastModifiedBy>
  <cp:revision/>
  <cp:lastPrinted>2025-08-08T18:29:09Z</cp:lastPrinted>
  <dcterms:created xsi:type="dcterms:W3CDTF">2020-07-30T17:48:44Z</dcterms:created>
  <dcterms:modified xsi:type="dcterms:W3CDTF">2025-11-05T17:50:00Z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0x010100CE272BA2EC307A4F840456AFB3F4BF30</vt:lpwstr>
  </property>
  <property fmtid="{D5CDD505-2E9C-101B-9397-08002B2CF9AE}" pid="3" name="MediaServiceImageTags">
    <vt:lpwstr/>
  </property>
</Properties>
</file>