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2B02E7B7-C73A-4B22-AD31-EF3F3E98F11D}" xr6:coauthVersionLast="46" xr6:coauthVersionMax="46" xr10:uidLastSave="{00000000-0000-0000-0000-000000000000}"/>
  <bookViews>
    <workbookView xWindow="768" yWindow="768" windowWidth="9864" windowHeight="11244" xr2:uid="{EF6EEEEB-596A-CB45-8FF5-A3D92C079DCA}"/>
  </bookViews>
  <sheets>
    <sheet name="Eggpla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 s="1"/>
  <c r="E48" i="1"/>
  <c r="F48" i="1" s="1"/>
  <c r="F47" i="1"/>
  <c r="F43" i="1"/>
  <c r="F42" i="1"/>
  <c r="F41" i="1"/>
  <c r="F40" i="1"/>
  <c r="E39" i="1"/>
  <c r="F39" i="1" s="1"/>
  <c r="F38" i="1"/>
  <c r="F37" i="1"/>
  <c r="F36" i="1"/>
  <c r="F35" i="1"/>
  <c r="F34" i="1"/>
  <c r="F33" i="1"/>
  <c r="F31" i="1"/>
  <c r="F30" i="1"/>
  <c r="F28" i="1"/>
  <c r="F27" i="1"/>
  <c r="F26" i="1"/>
  <c r="F25" i="1"/>
  <c r="F23" i="1"/>
  <c r="F21" i="1"/>
  <c r="F19" i="1"/>
  <c r="F17" i="1"/>
  <c r="F16" i="1"/>
  <c r="F15" i="1"/>
  <c r="F14" i="1"/>
  <c r="F13" i="1"/>
  <c r="F10" i="1"/>
  <c r="F4" i="1"/>
  <c r="F5" i="1" s="1"/>
  <c r="F44" i="1" l="1"/>
  <c r="F50" i="1" s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8" authorId="0" shapeId="0" xr:uid="{C7DD0BF1-584A-154F-882D-E613E0E26CE3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8" authorId="0" shapeId="0" xr:uid="{4C01DFBE-B072-D348-9F02-6A7B2E74B2B5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<sst xmlns="http://schemas.openxmlformats.org/spreadsheetml/2006/main" count="129" uniqueCount="96">
  <si>
    <t>2020 Enterprise Budget</t>
  </si>
  <si>
    <t>Eggplant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</si>
  <si>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</si>
  <si>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</si>
  <si>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</si>
  <si>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</si>
  <si>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</si>
  <si>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Eggplant (33 lb. boxes)</t>
  </si>
  <si>
    <t>33 lb. boxes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</si>
  <si>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</si>
  <si>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</si>
  <si>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</si>
  <si>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</si>
  <si>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</si>
  <si>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</si>
  <si>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</si>
  <si>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</si>
  <si>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thousand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</si>
  <si>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</si>
  <si>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</si>
  <si>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</si>
  <si>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</si>
  <si>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</si>
  <si>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</si>
  <si>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</si>
  <si>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</si>
  <si>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</si>
  <si>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</si>
  <si>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</si>
  <si>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</si>
  <si>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Other</t>
  </si>
  <si>
    <t>acre</t>
  </si>
  <si>
    <t xml:space="preserve">Insecticide </t>
  </si>
  <si>
    <t>Fungicide</t>
  </si>
  <si>
    <t>Black plastic</t>
  </si>
  <si>
    <t>roll</t>
  </si>
  <si>
    <t>Plastic Removal</t>
  </si>
  <si>
    <t>Stakes &amp; strings</t>
  </si>
  <si>
    <t>Packaging</t>
  </si>
  <si>
    <t>Boxes</t>
  </si>
  <si>
    <t>boxes</t>
  </si>
  <si>
    <t>Fumigants</t>
  </si>
  <si>
    <t>Labor</t>
  </si>
  <si>
    <t>Operator labor</t>
  </si>
  <si>
    <t>hours</t>
  </si>
  <si>
    <t>Irrigation labor</t>
  </si>
  <si>
    <t>Harvest &amp; Packing</t>
  </si>
  <si>
    <t>Other labor</t>
  </si>
  <si>
    <t>Machinery fuel/repair/maintenance</t>
  </si>
  <si>
    <t>Irrigation</t>
  </si>
  <si>
    <t>Irrigation repairs/maintenance</t>
  </si>
  <si>
    <t>Bee hive</t>
  </si>
  <si>
    <t>Scouting</t>
  </si>
  <si>
    <t>Broker fees</t>
  </si>
  <si>
    <t>$</t>
  </si>
  <si>
    <t>Miscellaneous expenses (Harvest Hauling)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</si>
  <si>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</si>
  <si>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</si>
  <si>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</si>
  <si>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</si>
  <si>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</si>
  <si>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</si>
  <si>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</si>
  <si>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Georgia 2020 Eggplant Irrigated Budget.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</si>
  <si>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</si>
  <si>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</si>
  <si>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</si>
  <si>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</si>
  <si>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</si>
  <si>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</si>
  <si>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</si>
  <si>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</si>
  <si>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</si>
  <si>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</si>
  <si>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</si>
  <si>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</si>
  <si>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</si>
  <si>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</si>
  <si>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</si>
  <si>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</si>
  <si>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</si>
  <si>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</si>
  <si>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</si>
  <si>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</si>
  <si>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</si>
  <si>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</si>
  <si>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</si>
  <si>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</si>
  <si>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</si>
  <si>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</si>
  <si>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</si>
  <si>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</si>
  <si>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</si>
  <si>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</si>
  <si>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</si>
  <si>
    <t>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</si>
</sst>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5" fillId="0" borderId="0" xfId="0" quotePrefix="1" applyNumberFormat="1" applyFont="1" applyAlignment="1">
      <alignment horizontal="right"/>
    </xf>
    <xf numFmtId="0" fontId="17" fillId="0" borderId="6" xfId="0" applyFont="1" applyBorder="1"/>
    <xf numFmtId="0" fontId="15" fillId="0" borderId="6" xfId="0" applyFont="1" applyBorder="1"/>
    <xf numFmtId="9" fontId="15" fillId="0" borderId="0" xfId="1" applyFont="1" applyProtection="1">
      <protection locked="0"/>
    </xf>
    <xf numFmtId="9" fontId="15" fillId="0" borderId="0" xfId="1" applyFon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BA7C-AA66-B746-9276-7B616949074F}">
  <dimension ref="A1:G73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39" t="s">
        <v>7</v>
      </c>
      <c r="C4" s="40" t="s">
        <v>8</v>
      </c>
      <c r="D4" s="41">
        <v>1200</v>
      </c>
      <c r="E4" s="42">
        <v>8.25</v>
      </c>
      <c r="F4" s="6">
        <f>D4*E4</f>
        <v>9900</v>
      </c>
      <c r="G4" s="1"/>
    </row>
    <row r="5" spans="1:7" ht="16.8" thickBot="1">
      <c r="A5" s="1"/>
      <c r="B5" s="43" t="s">
        <v>9</v>
      </c>
      <c r="C5" s="44"/>
      <c r="D5" s="44"/>
      <c r="E5" s="44"/>
      <c r="F5" s="7">
        <f>F4</f>
        <v>9900</v>
      </c>
      <c r="G5" s="1"/>
    </row>
    <row r="6" spans="1:7" ht="6.75" customHeight="1" thickBot="1">
      <c r="A6" s="1"/>
      <c r="B6" s="40"/>
      <c r="C6" s="40"/>
      <c r="D6" s="40"/>
      <c r="E6" s="40"/>
      <c r="F6" s="1"/>
      <c r="G6" s="1"/>
    </row>
    <row r="7" spans="1:7" ht="47.4" thickBot="1">
      <c r="A7" s="1"/>
      <c r="B7" s="45" t="s">
        <v>10</v>
      </c>
      <c r="C7" s="46" t="s">
        <v>11</v>
      </c>
      <c r="D7" s="46" t="s">
        <v>12</v>
      </c>
      <c r="E7" s="46" t="s">
        <v>13</v>
      </c>
      <c r="F7" s="4" t="s">
        <v>14</v>
      </c>
      <c r="G7" s="1"/>
    </row>
    <row r="8" spans="1:7" ht="6.75" customHeight="1">
      <c r="A8" s="1"/>
      <c r="B8" s="40"/>
      <c r="C8" s="40"/>
      <c r="D8" s="40"/>
      <c r="E8" s="40"/>
      <c r="F8" s="1"/>
      <c r="G8" s="1"/>
    </row>
    <row r="9" spans="1:7" ht="16.2">
      <c r="A9" s="1"/>
      <c r="B9" s="47" t="s">
        <v>15</v>
      </c>
      <c r="C9" s="40"/>
      <c r="D9" s="40"/>
      <c r="E9" s="40"/>
      <c r="F9" s="1"/>
      <c r="G9" s="1"/>
    </row>
    <row r="10" spans="1:7" ht="16.2">
      <c r="A10" s="1"/>
      <c r="B10" s="48" t="s">
        <v>16</v>
      </c>
      <c r="C10" s="40" t="s">
        <v>17</v>
      </c>
      <c r="D10" s="40">
        <v>6</v>
      </c>
      <c r="E10" s="42">
        <v>100</v>
      </c>
      <c r="F10" s="5">
        <f t="shared" ref="F10" si="0">D10*E10</f>
        <v>600</v>
      </c>
      <c r="G10" s="1"/>
    </row>
    <row r="11" spans="1:7" ht="16.2">
      <c r="A11" s="1"/>
      <c r="B11" s="49" t="s">
        <v>18</v>
      </c>
      <c r="C11" s="40"/>
      <c r="D11" s="40"/>
      <c r="E11" s="42"/>
      <c r="F11" s="5"/>
      <c r="G11" s="1"/>
    </row>
    <row r="12" spans="1:7" ht="16.2">
      <c r="A12" s="1"/>
      <c r="B12" s="66" t="s">
        <v>19</v>
      </c>
      <c r="C12" s="67"/>
      <c r="D12" s="67"/>
      <c r="E12" s="68"/>
      <c r="F12" s="69"/>
      <c r="G12" s="1"/>
    </row>
    <row r="13" spans="1:7" ht="16.2">
      <c r="A13" s="1"/>
      <c r="B13" s="50" t="s">
        <v>20</v>
      </c>
      <c r="C13" s="51" t="s">
        <v>21</v>
      </c>
      <c r="D13" s="51">
        <v>150</v>
      </c>
      <c r="E13" s="52">
        <v>0.31</v>
      </c>
      <c r="F13" s="5">
        <f>D13*E13</f>
        <v>46.5</v>
      </c>
      <c r="G13" s="1"/>
    </row>
    <row r="14" spans="1:7" ht="16.2">
      <c r="A14" s="1"/>
      <c r="B14" s="50" t="s">
        <v>22</v>
      </c>
      <c r="C14" s="51" t="s">
        <v>21</v>
      </c>
      <c r="D14" s="51">
        <v>80</v>
      </c>
      <c r="E14" s="52">
        <v>0.32</v>
      </c>
      <c r="F14" s="5">
        <f t="shared" ref="F14:F19" si="1">D14*E14</f>
        <v>25.6</v>
      </c>
      <c r="G14" s="1"/>
    </row>
    <row r="15" spans="1:7" ht="16.2">
      <c r="A15" s="1"/>
      <c r="B15" s="50" t="s">
        <v>23</v>
      </c>
      <c r="C15" s="51" t="s">
        <v>21</v>
      </c>
      <c r="D15" s="51">
        <v>120</v>
      </c>
      <c r="E15" s="52">
        <v>0.3</v>
      </c>
      <c r="F15" s="5">
        <f t="shared" si="1"/>
        <v>36</v>
      </c>
      <c r="G15" s="1"/>
    </row>
    <row r="16" spans="1:7" ht="16.2">
      <c r="A16" s="1"/>
      <c r="B16" s="50" t="s">
        <v>24</v>
      </c>
      <c r="C16" s="51" t="s">
        <v>25</v>
      </c>
      <c r="D16" s="51">
        <v>1</v>
      </c>
      <c r="E16" s="52">
        <v>30</v>
      </c>
      <c r="F16" s="5">
        <f t="shared" si="1"/>
        <v>30</v>
      </c>
      <c r="G16" s="1"/>
    </row>
    <row r="17" spans="1:7" ht="16.2">
      <c r="A17" s="1"/>
      <c r="B17" s="50" t="s">
        <v>26</v>
      </c>
      <c r="C17" s="51" t="s">
        <v>27</v>
      </c>
      <c r="D17" s="51">
        <v>0</v>
      </c>
      <c r="E17" s="52">
        <v>68.75</v>
      </c>
      <c r="F17" s="5">
        <f t="shared" si="1"/>
        <v>0</v>
      </c>
      <c r="G17" s="1"/>
    </row>
    <row r="18" spans="1:7" ht="16.2">
      <c r="A18" s="1"/>
      <c r="B18" s="66" t="s">
        <v>28</v>
      </c>
      <c r="C18" s="67"/>
      <c r="D18" s="67"/>
      <c r="E18" s="68"/>
      <c r="F18" s="69"/>
      <c r="G18" s="1"/>
    </row>
    <row r="19" spans="1:7" ht="16.2">
      <c r="A19" s="1"/>
      <c r="B19" s="50" t="s">
        <v>20</v>
      </c>
      <c r="C19" s="51" t="s">
        <v>21</v>
      </c>
      <c r="D19" s="51">
        <v>30</v>
      </c>
      <c r="E19" s="52">
        <v>0.31</v>
      </c>
      <c r="F19" s="5">
        <f t="shared" si="1"/>
        <v>9.3000000000000007</v>
      </c>
      <c r="G19" s="8"/>
    </row>
    <row r="20" spans="1:7" ht="16.2">
      <c r="A20" s="1"/>
      <c r="B20" s="70" t="s">
        <v>29</v>
      </c>
      <c r="C20" s="67"/>
      <c r="D20" s="67"/>
      <c r="E20" s="68"/>
      <c r="F20" s="69"/>
      <c r="G20" s="8"/>
    </row>
    <row r="21" spans="1:7" ht="16.2">
      <c r="A21" s="1"/>
      <c r="B21" s="50" t="s">
        <v>30</v>
      </c>
      <c r="C21" s="51" t="s">
        <v>31</v>
      </c>
      <c r="D21" s="53">
        <v>3</v>
      </c>
      <c r="E21" s="52">
        <v>32</v>
      </c>
      <c r="F21" s="5">
        <f t="shared" ref="F21:F28" si="2">D21*E21</f>
        <v>96</v>
      </c>
      <c r="G21" s="8"/>
    </row>
    <row r="22" spans="1:7" ht="16.2">
      <c r="A22" s="1"/>
      <c r="B22" s="70" t="s">
        <v>32</v>
      </c>
      <c r="C22" s="67"/>
      <c r="D22" s="67"/>
      <c r="E22" s="68"/>
      <c r="F22" s="69"/>
      <c r="G22" s="8"/>
    </row>
    <row r="23" spans="1:7" ht="16.2">
      <c r="A23" s="1"/>
      <c r="B23" s="50" t="s">
        <v>30</v>
      </c>
      <c r="C23" s="51" t="s">
        <v>31</v>
      </c>
      <c r="D23" s="54">
        <v>6</v>
      </c>
      <c r="E23" s="52">
        <v>120</v>
      </c>
      <c r="F23" s="5">
        <f t="shared" si="2"/>
        <v>720</v>
      </c>
      <c r="G23" s="8"/>
    </row>
    <row r="24" spans="1:7" ht="16.2">
      <c r="A24" s="1"/>
      <c r="B24" s="70" t="s">
        <v>33</v>
      </c>
      <c r="C24" s="67"/>
      <c r="D24" s="67"/>
      <c r="E24" s="68"/>
      <c r="F24" s="69"/>
      <c r="G24" s="8"/>
    </row>
    <row r="25" spans="1:7" ht="16.2">
      <c r="A25" s="1"/>
      <c r="B25" s="50" t="s">
        <v>30</v>
      </c>
      <c r="C25" s="51" t="s">
        <v>31</v>
      </c>
      <c r="D25" s="54">
        <v>10</v>
      </c>
      <c r="E25" s="52">
        <v>10</v>
      </c>
      <c r="F25" s="5">
        <f t="shared" si="2"/>
        <v>100</v>
      </c>
      <c r="G25" s="8"/>
    </row>
    <row r="26" spans="1:7" ht="16.2">
      <c r="A26" s="1"/>
      <c r="B26" s="49" t="s">
        <v>34</v>
      </c>
      <c r="C26" s="51" t="s">
        <v>35</v>
      </c>
      <c r="D26" s="55">
        <v>0</v>
      </c>
      <c r="E26" s="52">
        <v>129.99</v>
      </c>
      <c r="F26" s="5">
        <f t="shared" si="2"/>
        <v>0</v>
      </c>
      <c r="G26" s="5"/>
    </row>
    <row r="27" spans="1:7" ht="16.2">
      <c r="A27" s="1"/>
      <c r="B27" s="49" t="s">
        <v>36</v>
      </c>
      <c r="C27" s="51" t="s">
        <v>31</v>
      </c>
      <c r="D27" s="55">
        <v>1</v>
      </c>
      <c r="E27" s="52">
        <v>85</v>
      </c>
      <c r="F27" s="5">
        <f t="shared" si="2"/>
        <v>85</v>
      </c>
      <c r="G27" s="5"/>
    </row>
    <row r="28" spans="1:7" ht="16.2">
      <c r="A28" s="1"/>
      <c r="B28" s="49" t="s">
        <v>37</v>
      </c>
      <c r="C28" s="51" t="s">
        <v>31</v>
      </c>
      <c r="D28" s="55">
        <v>1</v>
      </c>
      <c r="E28" s="52">
        <v>100</v>
      </c>
      <c r="F28" s="5">
        <f t="shared" si="2"/>
        <v>100</v>
      </c>
      <c r="G28" s="5"/>
    </row>
    <row r="29" spans="1:7" ht="16.2">
      <c r="A29" s="1"/>
      <c r="B29" s="70" t="s">
        <v>38</v>
      </c>
      <c r="C29" s="67"/>
      <c r="D29" s="67"/>
      <c r="E29" s="68"/>
      <c r="F29" s="69"/>
      <c r="G29" s="1"/>
    </row>
    <row r="30" spans="1:7" ht="16.2">
      <c r="A30" s="1"/>
      <c r="B30" s="56" t="s">
        <v>39</v>
      </c>
      <c r="C30" s="40" t="s">
        <v>40</v>
      </c>
      <c r="D30" s="57">
        <v>1200</v>
      </c>
      <c r="E30" s="52">
        <v>1.5</v>
      </c>
      <c r="F30" s="5">
        <f t="shared" ref="F30:F43" si="3">D30*E30</f>
        <v>1800</v>
      </c>
      <c r="G30" s="1"/>
    </row>
    <row r="31" spans="1:7" ht="16.2">
      <c r="A31" s="1"/>
      <c r="B31" s="49" t="s">
        <v>41</v>
      </c>
      <c r="C31" s="40" t="s">
        <v>31</v>
      </c>
      <c r="D31" s="57">
        <v>1</v>
      </c>
      <c r="E31" s="52">
        <v>225</v>
      </c>
      <c r="F31" s="5">
        <f t="shared" si="3"/>
        <v>225</v>
      </c>
      <c r="G31" s="1"/>
    </row>
    <row r="32" spans="1:7" ht="16.2">
      <c r="A32" s="1"/>
      <c r="B32" s="70" t="s">
        <v>42</v>
      </c>
      <c r="C32" s="67"/>
      <c r="D32" s="67"/>
      <c r="E32" s="68"/>
      <c r="F32" s="69"/>
      <c r="G32" s="1"/>
    </row>
    <row r="33" spans="1:7" ht="16.2">
      <c r="A33" s="1"/>
      <c r="B33" s="56" t="s">
        <v>43</v>
      </c>
      <c r="C33" s="40" t="s">
        <v>44</v>
      </c>
      <c r="D33" s="58">
        <v>15</v>
      </c>
      <c r="E33" s="52">
        <v>15</v>
      </c>
      <c r="F33" s="5">
        <f t="shared" si="3"/>
        <v>225</v>
      </c>
      <c r="G33" s="1"/>
    </row>
    <row r="34" spans="1:7" ht="16.2" hidden="1">
      <c r="A34" s="1"/>
      <c r="B34" s="56" t="s">
        <v>45</v>
      </c>
      <c r="C34" s="40" t="s">
        <v>44</v>
      </c>
      <c r="D34" s="51">
        <v>0</v>
      </c>
      <c r="E34" s="52">
        <v>12.5</v>
      </c>
      <c r="F34" s="5">
        <f t="shared" si="3"/>
        <v>0</v>
      </c>
      <c r="G34" s="1"/>
    </row>
    <row r="35" spans="1:7" ht="16.2">
      <c r="A35" s="1"/>
      <c r="B35" s="56" t="s">
        <v>46</v>
      </c>
      <c r="C35" s="40" t="s">
        <v>44</v>
      </c>
      <c r="D35" s="51">
        <v>285</v>
      </c>
      <c r="E35" s="52">
        <v>12.5</v>
      </c>
      <c r="F35" s="5">
        <f t="shared" si="3"/>
        <v>3562.5</v>
      </c>
      <c r="G35" s="1"/>
    </row>
    <row r="36" spans="1:7" ht="16.2" hidden="1">
      <c r="A36" s="1"/>
      <c r="B36" s="56" t="s">
        <v>47</v>
      </c>
      <c r="C36" s="40" t="s">
        <v>44</v>
      </c>
      <c r="D36" s="51">
        <v>0</v>
      </c>
      <c r="E36" s="52">
        <v>12.5</v>
      </c>
      <c r="F36" s="5">
        <f t="shared" si="3"/>
        <v>0</v>
      </c>
      <c r="G36" s="1"/>
    </row>
    <row r="37" spans="1:7" ht="16.2">
      <c r="A37" s="1"/>
      <c r="B37" s="49" t="s">
        <v>48</v>
      </c>
      <c r="C37" s="40" t="s">
        <v>31</v>
      </c>
      <c r="D37" s="51">
        <v>1</v>
      </c>
      <c r="E37" s="59">
        <v>75</v>
      </c>
      <c r="F37" s="5">
        <f t="shared" si="3"/>
        <v>75</v>
      </c>
      <c r="G37" s="1"/>
    </row>
    <row r="38" spans="1:7" ht="16.2">
      <c r="A38" s="1"/>
      <c r="B38" s="49" t="s">
        <v>49</v>
      </c>
      <c r="C38" s="51" t="s">
        <v>31</v>
      </c>
      <c r="D38" s="51">
        <v>1</v>
      </c>
      <c r="E38" s="52">
        <v>99.85</v>
      </c>
      <c r="F38" s="5">
        <f t="shared" si="3"/>
        <v>99.85</v>
      </c>
      <c r="G38" s="1"/>
    </row>
    <row r="39" spans="1:7" ht="17.399999999999999" hidden="1">
      <c r="A39" s="1"/>
      <c r="B39" s="49" t="s">
        <v>50</v>
      </c>
      <c r="C39" s="51" t="s">
        <v>31</v>
      </c>
      <c r="D39" s="51">
        <v>0</v>
      </c>
      <c r="E39" s="60">
        <f>(C73+(C73*E73))/2*F73</f>
        <v>10.5</v>
      </c>
      <c r="F39" s="5">
        <f t="shared" si="3"/>
        <v>0</v>
      </c>
      <c r="G39" s="1"/>
    </row>
    <row r="40" spans="1:7" ht="17.399999999999999">
      <c r="A40" s="1"/>
      <c r="B40" s="49" t="s">
        <v>51</v>
      </c>
      <c r="C40" s="51" t="s">
        <v>31</v>
      </c>
      <c r="D40" s="51">
        <v>1</v>
      </c>
      <c r="E40" s="60">
        <v>75</v>
      </c>
      <c r="F40" s="5">
        <f t="shared" si="3"/>
        <v>75</v>
      </c>
      <c r="G40" s="1"/>
    </row>
    <row r="41" spans="1:7" ht="17.399999999999999">
      <c r="A41" s="1"/>
      <c r="B41" s="49" t="s">
        <v>52</v>
      </c>
      <c r="C41" s="51" t="s">
        <v>31</v>
      </c>
      <c r="D41" s="51">
        <v>1</v>
      </c>
      <c r="E41" s="60">
        <v>25</v>
      </c>
      <c r="F41" s="5">
        <f t="shared" si="3"/>
        <v>25</v>
      </c>
      <c r="G41" s="1"/>
    </row>
    <row r="42" spans="1:7" ht="16.2">
      <c r="A42" s="1"/>
      <c r="B42" s="49" t="s">
        <v>53</v>
      </c>
      <c r="C42" s="40" t="s">
        <v>54</v>
      </c>
      <c r="D42" s="51">
        <v>1128.5999999999999</v>
      </c>
      <c r="E42" s="64">
        <v>7.4999999999999997E-2</v>
      </c>
      <c r="F42" s="5">
        <f t="shared" si="3"/>
        <v>84.644999999999996</v>
      </c>
      <c r="G42" s="1"/>
    </row>
    <row r="43" spans="1:7" ht="16.2">
      <c r="A43" s="1"/>
      <c r="B43" s="49" t="s">
        <v>55</v>
      </c>
      <c r="C43" s="40" t="s">
        <v>95</v>
      </c>
      <c r="D43" s="51">
        <v>20</v>
      </c>
      <c r="E43" s="52">
        <v>3</v>
      </c>
      <c r="F43" s="5">
        <f t="shared" si="3"/>
        <v>60</v>
      </c>
      <c r="G43" s="1"/>
    </row>
    <row r="44" spans="1:7" ht="16.2">
      <c r="A44" s="1"/>
      <c r="B44" s="49" t="s">
        <v>56</v>
      </c>
      <c r="C44" s="40" t="s">
        <v>57</v>
      </c>
      <c r="D44" s="41">
        <v>6</v>
      </c>
      <c r="E44" s="65">
        <v>0.06</v>
      </c>
      <c r="F44" s="5">
        <f>(SUM(F10:F43)-(F31+F35+F42))*E44*D44/12</f>
        <v>126.2475</v>
      </c>
      <c r="G44" s="8"/>
    </row>
    <row r="45" spans="1:7" ht="6.75" customHeight="1">
      <c r="A45" s="1"/>
      <c r="B45" s="40"/>
      <c r="C45" s="40"/>
      <c r="D45" s="41"/>
      <c r="E45" s="42"/>
      <c r="F45" s="5"/>
      <c r="G45" s="1"/>
    </row>
    <row r="46" spans="1:7" ht="16.2">
      <c r="A46" s="1"/>
      <c r="B46" s="71" t="s">
        <v>58</v>
      </c>
      <c r="C46" s="67"/>
      <c r="D46" s="72"/>
      <c r="E46" s="68"/>
      <c r="F46" s="69"/>
      <c r="G46" s="1"/>
    </row>
    <row r="47" spans="1:7" ht="16.2">
      <c r="A47" s="1"/>
      <c r="B47" s="40" t="s">
        <v>59</v>
      </c>
      <c r="C47" s="40" t="s">
        <v>31</v>
      </c>
      <c r="D47" s="40">
        <v>1</v>
      </c>
      <c r="E47" s="42">
        <v>151</v>
      </c>
      <c r="F47" s="5">
        <f t="shared" ref="F47:F49" si="4">D47*E47</f>
        <v>151</v>
      </c>
      <c r="G47" s="1"/>
    </row>
    <row r="48" spans="1:7" ht="16.2">
      <c r="A48" s="1"/>
      <c r="B48" s="40" t="s">
        <v>60</v>
      </c>
      <c r="C48" s="40" t="s">
        <v>31</v>
      </c>
      <c r="D48" s="40">
        <v>1</v>
      </c>
      <c r="E48" s="42">
        <f>SUMPRODUCT(D60:D68,G60:G68)</f>
        <v>114.87</v>
      </c>
      <c r="F48" s="5">
        <f t="shared" si="4"/>
        <v>114.87</v>
      </c>
      <c r="G48" s="1"/>
    </row>
    <row r="49" spans="1:7" ht="16.2">
      <c r="A49" s="1"/>
      <c r="B49" s="40" t="s">
        <v>61</v>
      </c>
      <c r="C49" s="40" t="s">
        <v>31</v>
      </c>
      <c r="D49" s="40">
        <v>1</v>
      </c>
      <c r="E49" s="61">
        <f>(C73-(C73*E73))/D73+((C73+(C73*E73))/2*G73)</f>
        <v>126.5</v>
      </c>
      <c r="F49" s="9">
        <f t="shared" si="4"/>
        <v>126.5</v>
      </c>
      <c r="G49" s="1"/>
    </row>
    <row r="50" spans="1:7" ht="16.8" thickBot="1">
      <c r="A50" s="1"/>
      <c r="B50" s="44" t="s">
        <v>94</v>
      </c>
      <c r="C50" s="44"/>
      <c r="D50" s="44"/>
      <c r="E50" s="44"/>
      <c r="F50" s="7">
        <f>SUM(F10:F49)</f>
        <v>8599.0125000000007</v>
      </c>
      <c r="G50" s="1"/>
    </row>
    <row r="51" spans="1:7" ht="6.75" customHeight="1">
      <c r="A51" s="1"/>
      <c r="B51" s="40"/>
      <c r="C51" s="40"/>
      <c r="D51" s="40"/>
      <c r="E51" s="40"/>
      <c r="F51" s="5"/>
      <c r="G51" s="1"/>
    </row>
    <row r="52" spans="1:7" ht="16.8" thickBot="1">
      <c r="A52" s="1"/>
      <c r="B52" s="62" t="s">
        <v>62</v>
      </c>
      <c r="C52" s="63"/>
      <c r="D52" s="63"/>
      <c r="E52" s="63"/>
      <c r="F52" s="10">
        <f>F5-F50</f>
        <v>1300.9874999999993</v>
      </c>
      <c r="G52" s="1"/>
    </row>
    <row r="53" spans="1:7" ht="6.75" customHeight="1" thickTop="1">
      <c r="A53" s="1"/>
      <c r="B53" s="1"/>
      <c r="C53" s="1"/>
      <c r="D53" s="1"/>
      <c r="E53" s="1"/>
      <c r="F53" s="1"/>
      <c r="G53" s="1"/>
    </row>
    <row r="54" spans="1:7" ht="12.75" customHeight="1">
      <c r="A54" s="1"/>
      <c r="B54" s="73" t="s">
        <v>63</v>
      </c>
      <c r="C54" s="1"/>
      <c r="D54" s="1"/>
      <c r="E54" s="5"/>
      <c r="F54" s="1"/>
      <c r="G54" s="1"/>
    </row>
    <row r="55" spans="1:7" ht="16.2">
      <c r="A55" s="1"/>
      <c r="B55" s="8"/>
      <c r="C55" s="1"/>
      <c r="D55" s="1"/>
      <c r="E55" s="1"/>
      <c r="F55" s="1"/>
      <c r="G55" s="1"/>
    </row>
    <row r="56" spans="1:7" ht="16.2">
      <c r="A56" s="1"/>
      <c r="B56" s="1"/>
      <c r="C56" s="1"/>
      <c r="D56" s="1"/>
      <c r="E56" s="1"/>
      <c r="F56" s="1"/>
      <c r="G56" s="1"/>
    </row>
    <row r="57" spans="1:7" ht="17.399999999999999">
      <c r="A57" s="11"/>
      <c r="B57" s="12" t="s">
        <v>64</v>
      </c>
      <c r="C57" s="12"/>
      <c r="D57" s="12"/>
      <c r="E57" s="12"/>
      <c r="F57" s="12"/>
      <c r="G57" s="12"/>
    </row>
    <row r="58" spans="1:7" ht="16.2">
      <c r="A58" s="11"/>
      <c r="B58" s="13"/>
      <c r="C58" s="13"/>
      <c r="D58" s="14"/>
      <c r="E58" s="15" t="s">
        <v>42</v>
      </c>
      <c r="F58" s="15" t="s">
        <v>65</v>
      </c>
      <c r="G58" s="15" t="s">
        <v>66</v>
      </c>
    </row>
    <row r="59" spans="1:7" ht="16.2">
      <c r="A59" s="11"/>
      <c r="B59" s="16" t="s">
        <v>67</v>
      </c>
      <c r="C59" s="16" t="s">
        <v>68</v>
      </c>
      <c r="D59" s="17" t="s">
        <v>69</v>
      </c>
      <c r="E59" s="17" t="s">
        <v>70</v>
      </c>
      <c r="F59" s="17" t="s">
        <v>71</v>
      </c>
      <c r="G59" s="17" t="s">
        <v>71</v>
      </c>
    </row>
    <row r="60" spans="1:7" ht="17.399999999999999">
      <c r="A60" s="11"/>
      <c r="B60" s="18" t="s">
        <v>72</v>
      </c>
      <c r="C60" s="19" t="s">
        <v>73</v>
      </c>
      <c r="D60" s="20">
        <v>1</v>
      </c>
      <c r="E60" s="21">
        <v>0.22</v>
      </c>
      <c r="F60" s="22">
        <v>4.9700000000000006</v>
      </c>
      <c r="G60" s="22">
        <v>2.2400000000000002</v>
      </c>
    </row>
    <row r="61" spans="1:7" ht="17.399999999999999">
      <c r="A61" s="11"/>
      <c r="B61" s="23" t="s">
        <v>74</v>
      </c>
      <c r="C61" s="24" t="s">
        <v>73</v>
      </c>
      <c r="D61" s="25">
        <v>2</v>
      </c>
      <c r="E61" s="26">
        <v>0.19800000000000001</v>
      </c>
      <c r="F61" s="27">
        <v>5</v>
      </c>
      <c r="G61" s="27">
        <v>2.4300000000000002</v>
      </c>
    </row>
    <row r="62" spans="1:7" ht="17.399999999999999">
      <c r="A62" s="11"/>
      <c r="B62" s="23" t="s">
        <v>75</v>
      </c>
      <c r="C62" s="24" t="s">
        <v>73</v>
      </c>
      <c r="D62" s="25">
        <v>1</v>
      </c>
      <c r="E62" s="26">
        <v>8.4000000000000005E-2</v>
      </c>
      <c r="F62" s="27">
        <v>1.57</v>
      </c>
      <c r="G62" s="27">
        <v>0.66999999999999993</v>
      </c>
    </row>
    <row r="63" spans="1:7" ht="17.399999999999999">
      <c r="A63" s="11"/>
      <c r="B63" s="23" t="s">
        <v>76</v>
      </c>
      <c r="C63" s="24" t="s">
        <v>73</v>
      </c>
      <c r="D63" s="25">
        <v>1</v>
      </c>
      <c r="E63" s="26">
        <v>0.20599999999999999</v>
      </c>
      <c r="F63" s="27">
        <v>6.04</v>
      </c>
      <c r="G63" s="27">
        <v>3</v>
      </c>
    </row>
    <row r="64" spans="1:7" ht="17.399999999999999">
      <c r="A64" s="11"/>
      <c r="B64" s="23" t="s">
        <v>77</v>
      </c>
      <c r="C64" s="24" t="s">
        <v>73</v>
      </c>
      <c r="D64" s="25">
        <v>1</v>
      </c>
      <c r="E64" s="26">
        <v>1.4730000000000001</v>
      </c>
      <c r="F64" s="27">
        <v>35.830000000000013</v>
      </c>
      <c r="G64" s="27">
        <v>16.54</v>
      </c>
    </row>
    <row r="65" spans="1:7" ht="17.399999999999999">
      <c r="A65" s="11"/>
      <c r="B65" s="23" t="s">
        <v>78</v>
      </c>
      <c r="C65" s="24" t="s">
        <v>73</v>
      </c>
      <c r="D65" s="25">
        <v>1</v>
      </c>
      <c r="E65" s="26">
        <v>0.193</v>
      </c>
      <c r="F65" s="27">
        <v>4.34</v>
      </c>
      <c r="G65" s="27">
        <v>2.0499999999999998</v>
      </c>
    </row>
    <row r="66" spans="1:7" ht="17.399999999999999">
      <c r="A66" s="11"/>
      <c r="B66" s="23" t="s">
        <v>79</v>
      </c>
      <c r="C66" s="24" t="s">
        <v>73</v>
      </c>
      <c r="D66" s="25">
        <v>4</v>
      </c>
      <c r="E66" s="26">
        <v>0.245</v>
      </c>
      <c r="F66" s="27">
        <v>32.14</v>
      </c>
      <c r="G66" s="27">
        <v>19.850000000000001</v>
      </c>
    </row>
    <row r="67" spans="1:7" ht="17.399999999999999">
      <c r="A67" s="11"/>
      <c r="B67" s="23" t="s">
        <v>80</v>
      </c>
      <c r="C67" s="24" t="s">
        <v>73</v>
      </c>
      <c r="D67" s="25">
        <v>1</v>
      </c>
      <c r="E67" s="26">
        <v>0.193</v>
      </c>
      <c r="F67" s="27">
        <v>8.3699999999999992</v>
      </c>
      <c r="G67" s="27">
        <v>5.5299999999999994</v>
      </c>
    </row>
    <row r="68" spans="1:7" ht="17.399999999999999">
      <c r="A68" s="11"/>
      <c r="B68" s="28" t="s">
        <v>81</v>
      </c>
      <c r="C68" s="29" t="s">
        <v>73</v>
      </c>
      <c r="D68" s="30">
        <v>1</v>
      </c>
      <c r="E68" s="31">
        <v>0.09</v>
      </c>
      <c r="F68" s="32">
        <v>1.52</v>
      </c>
      <c r="G68" s="32">
        <v>0.58000000000000007</v>
      </c>
    </row>
    <row r="69" spans="1:7">
      <c r="A69" s="8"/>
      <c r="B69" s="8"/>
      <c r="C69" s="8"/>
      <c r="D69" s="8"/>
      <c r="E69" s="8"/>
      <c r="F69" s="8"/>
      <c r="G69" s="8"/>
    </row>
    <row r="70" spans="1:7" ht="17.399999999999999">
      <c r="A70" s="8"/>
      <c r="B70" s="12" t="s">
        <v>82</v>
      </c>
      <c r="C70" s="12"/>
      <c r="D70" s="12"/>
      <c r="E70" s="12"/>
      <c r="F70" s="12"/>
      <c r="G70" s="12"/>
    </row>
    <row r="71" spans="1:7" ht="16.2">
      <c r="A71" s="8"/>
      <c r="B71" s="33"/>
      <c r="C71" s="15" t="s">
        <v>83</v>
      </c>
      <c r="D71" s="15" t="s">
        <v>84</v>
      </c>
      <c r="E71" s="15" t="s">
        <v>85</v>
      </c>
      <c r="F71" s="15" t="s">
        <v>86</v>
      </c>
      <c r="G71" s="15" t="s">
        <v>87</v>
      </c>
    </row>
    <row r="72" spans="1:7" ht="17.399999999999999">
      <c r="A72" s="8"/>
      <c r="B72" s="16" t="s">
        <v>88</v>
      </c>
      <c r="C72" s="34" t="s">
        <v>89</v>
      </c>
      <c r="D72" s="34" t="s">
        <v>90</v>
      </c>
      <c r="E72" s="34" t="s">
        <v>91</v>
      </c>
      <c r="F72" s="34" t="s">
        <v>92</v>
      </c>
      <c r="G72" s="34" t="s">
        <v>92</v>
      </c>
    </row>
    <row r="73" spans="1:7" ht="17.399999999999999">
      <c r="A73" s="8"/>
      <c r="B73" s="35" t="s">
        <v>93</v>
      </c>
      <c r="C73" s="36">
        <v>1000</v>
      </c>
      <c r="D73" s="37">
        <v>10</v>
      </c>
      <c r="E73" s="38">
        <v>0.05</v>
      </c>
      <c r="F73" s="38">
        <v>0.02</v>
      </c>
      <c r="G73" s="38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Eggplant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2021-01-29T15:10:35Z</dcterms:created>
  <dcterms:modified xsi:type="dcterms:W3CDTF">2021-03-31T20:05:28Z</dcterms:modified>
</cp:coreProperties>
</file>